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lumni.sharepoint.com/sites/UCPH_Didaktiseringafdatalogiskfrontforskning2/Shared Documents/General/WP1/Case 7 - Therese Moreau Hansen/Undervisningsmaterialer/Version 1/"/>
    </mc:Choice>
  </mc:AlternateContent>
  <xr:revisionPtr revIDLastSave="146" documentId="13_ncr:1_{10F64F26-ADFD-F740-A789-150D7B9AC0F7}" xr6:coauthVersionLast="47" xr6:coauthVersionMax="47" xr10:uidLastSave="{93534E3E-0F85-464D-A29B-7F8CA4AFF1DC}"/>
  <bookViews>
    <workbookView xWindow="3900" yWindow="3900" windowWidth="38700" windowHeight="15345" xr2:uid="{D4DCAE3E-292B-8545-B41E-AACE9F52C948}"/>
  </bookViews>
  <sheets>
    <sheet name="Forside" sheetId="1" r:id="rId1"/>
    <sheet name="Parametre og grænser" sheetId="3" r:id="rId2"/>
    <sheet name="Mode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7" i="4"/>
  <c r="C13" i="4"/>
  <c r="C10" i="4"/>
  <c r="C9" i="4"/>
  <c r="C8" i="4"/>
  <c r="C12" i="4"/>
  <c r="C11" i="4"/>
  <c r="C6" i="4"/>
  <c r="C14" i="4" l="1"/>
  <c r="F5" i="1" s="1"/>
  <c r="F8" i="1" s="1"/>
</calcChain>
</file>

<file path=xl/sharedStrings.xml><?xml version="1.0" encoding="utf-8"?>
<sst xmlns="http://schemas.openxmlformats.org/spreadsheetml/2006/main" count="47" uniqueCount="43">
  <si>
    <t>Observationer (Indsæt data i de orange felter)</t>
  </si>
  <si>
    <t>Variabel</t>
  </si>
  <si>
    <t>Værdi</t>
  </si>
  <si>
    <t>Rå risiko score (rs):</t>
  </si>
  <si>
    <t>Alder (0 til 18)</t>
  </si>
  <si>
    <t>Transformeret risiko score (RS):</t>
  </si>
  <si>
    <t>Er gældende underretning af type 2? (Ja eller Nej)</t>
  </si>
  <si>
    <t>Nej</t>
  </si>
  <si>
    <t>Er gældende underretning af type 7? (Ja eller Nej)</t>
  </si>
  <si>
    <t>Er gældende underretning af type 9? (Ja eller Nej)</t>
  </si>
  <si>
    <t>Parametre fra DSS modellen</t>
  </si>
  <si>
    <t>Grænser for transformation</t>
  </si>
  <si>
    <t>Vægte</t>
  </si>
  <si>
    <t>Gennemsnit</t>
  </si>
  <si>
    <t>Standard afvigelse</t>
  </si>
  <si>
    <t>Risiko score</t>
  </si>
  <si>
    <t>Øvre grænse</t>
  </si>
  <si>
    <t>∞</t>
  </si>
  <si>
    <t>Led i DSS modellen</t>
  </si>
  <si>
    <t>Nulværdi</t>
  </si>
  <si>
    <t>Led 1</t>
  </si>
  <si>
    <t>Led 2</t>
  </si>
  <si>
    <t>Led 3</t>
  </si>
  <si>
    <t>Led 4</t>
  </si>
  <si>
    <t>Led 5</t>
  </si>
  <si>
    <t>Led 6</t>
  </si>
  <si>
    <t>Led 7</t>
  </si>
  <si>
    <t>Led 8</t>
  </si>
  <si>
    <t>Led 9</t>
  </si>
  <si>
    <t>Total</t>
  </si>
  <si>
    <t>Antal anbringelser udenfor hjemmet i det seneste år (0 til ∞)</t>
  </si>
  <si>
    <t>Antal anbringelser udenfor hjemmet i de seneste 5 år (0 til ∞)</t>
  </si>
  <si>
    <t>Antal indgreb i de seneste 180 dage (0 til ∞)</t>
  </si>
  <si>
    <t>Antal underretninger i de seneste 90 dage (0 til ∞)</t>
  </si>
  <si>
    <t>Antal underretninger i de seneste 180 dage (0 til ∞)</t>
  </si>
  <si>
    <t>Antal underretninger i de seneste 90 dage</t>
  </si>
  <si>
    <t>Antal underretninger i de seneste 180 dage</t>
  </si>
  <si>
    <t>Er gældende underretning af type 2?</t>
  </si>
  <si>
    <t>Er gældende underretning af type 7?</t>
  </si>
  <si>
    <t>Er gældende underretning af type 9?</t>
  </si>
  <si>
    <t>Antal indgreb i de seneste 180 dage</t>
  </si>
  <si>
    <t>Antal anbringelser udenfor hjemmet i det seneste år</t>
  </si>
  <si>
    <t>Antal anbringelser udenfor hjemmet i de seneste 5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</si>
</sst>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4" tint="0.399975585192419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4" applyNumberFormat="0" applyAlignment="0" applyProtection="0"/>
    <xf numFmtId="0" fontId="6" fillId="0" borderId="5" applyNumberFormat="0" applyFill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3" fillId="0" borderId="2" xfId="2"/>
    <xf numFmtId="0" fontId="2" fillId="0" borderId="6" xfId="1" applyBorder="1"/>
    <xf numFmtId="0" fontId="2" fillId="0" borderId="7" xfId="1" applyBorder="1"/>
    <xf numFmtId="0" fontId="4" fillId="0" borderId="9" xfId="4" applyBorder="1"/>
    <xf numFmtId="0" fontId="4" fillId="0" borderId="10" xfId="4" applyBorder="1"/>
    <xf numFmtId="0" fontId="2" fillId="0" borderId="11" xfId="1" applyBorder="1"/>
    <xf numFmtId="0" fontId="5" fillId="2" borderId="12" xfId="5" applyBorder="1" applyAlignment="1"/>
    <xf numFmtId="0" fontId="5" fillId="2" borderId="13" xfId="5" applyBorder="1" applyAlignment="1"/>
    <xf numFmtId="0" fontId="0" fillId="0" borderId="14" xfId="0" applyBorder="1"/>
    <xf numFmtId="0" fontId="2" fillId="0" borderId="16" xfId="1" applyBorder="1"/>
    <xf numFmtId="0" fontId="1" fillId="3" borderId="18" xfId="7" applyBorder="1"/>
    <xf numFmtId="0" fontId="1" fillId="3" borderId="19" xfId="7" applyBorder="1"/>
    <xf numFmtId="0" fontId="1" fillId="3" borderId="20" xfId="7" applyBorder="1"/>
    <xf numFmtId="0" fontId="1" fillId="3" borderId="21" xfId="7" applyBorder="1"/>
    <xf numFmtId="0" fontId="1" fillId="3" borderId="22" xfId="7" applyBorder="1"/>
    <xf numFmtId="0" fontId="1" fillId="3" borderId="23" xfId="7" applyBorder="1"/>
    <xf numFmtId="0" fontId="1" fillId="3" borderId="24" xfId="7" applyBorder="1"/>
    <xf numFmtId="0" fontId="1" fillId="3" borderId="25" xfId="7" applyBorder="1"/>
    <xf numFmtId="0" fontId="1" fillId="3" borderId="26" xfId="7" applyBorder="1"/>
    <xf numFmtId="0" fontId="1" fillId="3" borderId="27" xfId="7" applyBorder="1"/>
    <xf numFmtId="0" fontId="1" fillId="3" borderId="28" xfId="7" applyBorder="1"/>
    <xf numFmtId="0" fontId="1" fillId="3" borderId="29" xfId="7" applyBorder="1"/>
    <xf numFmtId="0" fontId="3" fillId="0" borderId="8" xfId="2" applyBorder="1" applyAlignment="1">
      <alignment horizontal="center"/>
    </xf>
    <xf numFmtId="0" fontId="4" fillId="0" borderId="15" xfId="3" applyBorder="1" applyAlignment="1">
      <alignment horizontal="center"/>
    </xf>
    <xf numFmtId="0" fontId="4" fillId="0" borderId="30" xfId="3" applyBorder="1" applyAlignment="1">
      <alignment horizontal="center"/>
    </xf>
    <xf numFmtId="0" fontId="4" fillId="0" borderId="31" xfId="3" applyBorder="1" applyAlignment="1">
      <alignment horizontal="center"/>
    </xf>
    <xf numFmtId="0" fontId="4" fillId="0" borderId="17" xfId="3" applyBorder="1" applyAlignment="1">
      <alignment horizontal="center"/>
    </xf>
    <xf numFmtId="0" fontId="4" fillId="0" borderId="14" xfId="3" applyBorder="1" applyAlignment="1">
      <alignment horizontal="center"/>
    </xf>
    <xf numFmtId="0" fontId="3" fillId="0" borderId="32" xfId="2" applyBorder="1" applyAlignment="1">
      <alignment horizontal="center"/>
    </xf>
    <xf numFmtId="0" fontId="1" fillId="3" borderId="23" xfId="7" applyBorder="1" applyAlignment="1">
      <alignment horizontal="right"/>
    </xf>
    <xf numFmtId="0" fontId="0" fillId="0" borderId="9" xfId="0" applyBorder="1"/>
    <xf numFmtId="0" fontId="4" fillId="0" borderId="9" xfId="4" applyBorder="1" applyAlignment="1">
      <alignment horizontal="center"/>
    </xf>
    <xf numFmtId="0" fontId="4" fillId="0" borderId="10" xfId="4" applyBorder="1" applyAlignment="1">
      <alignment horizontal="center"/>
    </xf>
    <xf numFmtId="0" fontId="4" fillId="0" borderId="0" xfId="4" applyFill="1" applyBorder="1"/>
    <xf numFmtId="0" fontId="0" fillId="0" borderId="33" xfId="0" applyBorder="1"/>
    <xf numFmtId="0" fontId="6" fillId="0" borderId="34" xfId="6" applyBorder="1"/>
  </cellXfs>
  <cellStyles count="8">
    <cellStyle name="40 % - Farve1" xfId="7" builtinId="31"/>
    <cellStyle name="Input" xfId="5" builtinId="20"/>
    <cellStyle name="Normal" xfId="0" builtinId="0"/>
    <cellStyle name="Overskrift 1" xfId="1" builtinId="16"/>
    <cellStyle name="Overskrift 2" xfId="2" builtinId="17"/>
    <cellStyle name="Overskrift 3" xfId="3" builtinId="18"/>
    <cellStyle name="Overskrift 4" xfId="4" builtinId="19"/>
    <cellStyle name="Total" xfId="6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742950</xdr:colOff>
      <xdr:row>16</xdr:row>
      <xdr:rowOff>50800</xdr:rowOff>
    </xdr:from>
    <xdr:ext cx="65" cy="1720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C8AB5C-1444-B2B2-D32E-82EC39ED4EBC}"/>
            </a:ext>
          </a:extLst>
        </xdr:cNvPr>
        <xdr:cNvSpPr txBox="1"/>
      </xdr:nvSpPr>
      <xdr:spPr>
        <a:xfrm>
          <a:off x="10648950" y="3302000"/>
          <a:ext cx="65" cy="172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  <xdr:twoCellAnchor editAs="oneCell">
    <xdr:from>
      <xdr:col>6</xdr:col>
      <xdr:colOff>685800</xdr:colOff>
      <xdr:row>0</xdr:row>
      <xdr:rowOff>38100</xdr:rowOff>
    </xdr:from>
    <xdr:to>
      <xdr:col>13</xdr:col>
      <xdr:colOff>410210</xdr:colOff>
      <xdr:row>33</xdr:row>
      <xdr:rowOff>94615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05EF3A-B1EB-84C8-56F3-53DFB57503C3}"/>
            </a:ext>
            <a:ext uri="{147F2762-F138-4A5C-976F-8EAC2B608ADB}">
              <a16:predDERef xmlns:a16="http://schemas.microsoft.com/office/drawing/2014/main" pred="{7CC8AB5C-1444-B2B2-D32E-82EC39ED4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38100"/>
          <a:ext cx="5591810" cy="6743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EA33-06C0-E240-BE50-341913B062B8}">
  <dimension ref="B2:F15"/>
  <sheetViews>
    <sheetView tabSelected="1" workbookViewId="0">
      <selection activeCell="B5" sqref="B5:B13"/>
    </sheetView>
  </sheetViews>
  <sheetFormatPr defaultColWidth="11" defaultRowHeight="15.75" x14ac:dyDescent="0.25"/>
  <cols>
    <col min="2" max="2" width="53" customWidth="1"/>
    <col min="3" max="3" width="12.375" customWidth="1"/>
    <col min="4" max="4" width="6.875" customWidth="1"/>
    <col min="5" max="5" width="9.625" customWidth="1"/>
    <col min="6" max="6" width="24.5" customWidth="1"/>
    <col min="7" max="7" width="15.125" customWidth="1"/>
    <col min="8" max="8" width="20.625" customWidth="1"/>
    <col min="9" max="9" width="5.125" customWidth="1"/>
    <col min="10" max="10" width="18" customWidth="1"/>
    <col min="11" max="11" width="16.375" customWidth="1"/>
    <col min="12" max="12" width="16.875" customWidth="1"/>
  </cols>
  <sheetData>
    <row r="2" spans="2:6" ht="16.5" thickBot="1" x14ac:dyDescent="0.3"/>
    <row r="3" spans="2:6" ht="20.25" thickBot="1" x14ac:dyDescent="0.35">
      <c r="B3" s="2" t="s">
        <v>0</v>
      </c>
      <c r="C3" s="3"/>
    </row>
    <row r="4" spans="2:6" ht="18.75" thickTop="1" thickBot="1" x14ac:dyDescent="0.35">
      <c r="B4" s="23" t="s">
        <v>1</v>
      </c>
      <c r="C4" s="24" t="s">
        <v>2</v>
      </c>
      <c r="F4" s="1" t="s">
        <v>3</v>
      </c>
    </row>
    <row r="5" spans="2:6" ht="16.5" thickTop="1" x14ac:dyDescent="0.25">
      <c r="B5" s="4" t="s">
        <v>4</v>
      </c>
      <c r="C5" s="7">
        <v>18</v>
      </c>
      <c r="F5">
        <f>Model!C14</f>
        <v>0.16638196061854191</v>
      </c>
    </row>
    <row r="6" spans="2:6" x14ac:dyDescent="0.25">
      <c r="B6" s="4" t="s">
        <v>33</v>
      </c>
      <c r="C6" s="7">
        <v>0</v>
      </c>
    </row>
    <row r="7" spans="2:6" ht="18" thickBot="1" x14ac:dyDescent="0.35">
      <c r="B7" s="4" t="s">
        <v>34</v>
      </c>
      <c r="C7" s="7">
        <v>0</v>
      </c>
      <c r="F7" s="1" t="s">
        <v>5</v>
      </c>
    </row>
    <row r="8" spans="2:6" ht="16.5" thickTop="1" x14ac:dyDescent="0.25">
      <c r="B8" s="4" t="s">
        <v>6</v>
      </c>
      <c r="C8" s="7" t="s">
        <v>7</v>
      </c>
      <c r="F8">
        <f>IFERROR(MATCH(F5,'Parametre og grænser'!H5:H13,1)+1,1)</f>
        <v>8</v>
      </c>
    </row>
    <row r="9" spans="2:6" x14ac:dyDescent="0.25">
      <c r="B9" s="4" t="s">
        <v>8</v>
      </c>
      <c r="C9" s="7" t="s">
        <v>7</v>
      </c>
    </row>
    <row r="10" spans="2:6" x14ac:dyDescent="0.25">
      <c r="B10" s="4" t="s">
        <v>9</v>
      </c>
      <c r="C10" s="7" t="s">
        <v>7</v>
      </c>
    </row>
    <row r="11" spans="2:6" x14ac:dyDescent="0.25">
      <c r="B11" s="4" t="s">
        <v>32</v>
      </c>
      <c r="C11" s="7">
        <v>0</v>
      </c>
    </row>
    <row r="12" spans="2:6" x14ac:dyDescent="0.25">
      <c r="B12" s="4" t="s">
        <v>30</v>
      </c>
      <c r="C12" s="7">
        <v>0</v>
      </c>
    </row>
    <row r="13" spans="2:6" ht="16.5" thickBot="1" x14ac:dyDescent="0.3">
      <c r="B13" s="5" t="s">
        <v>31</v>
      </c>
      <c r="C13" s="8">
        <v>0</v>
      </c>
    </row>
    <row r="15" spans="2:6" x14ac:dyDescent="0.25">
      <c r="B15" s="34"/>
    </row>
  </sheetData>
  <conditionalFormatting sqref="F8">
    <cfRule type="colorScale" priority="1">
      <colorScale>
        <cfvo type="num" val="1"/>
        <cfvo type="num" val="5"/>
        <cfvo type="num" val="10"/>
        <color rgb="FF00B050"/>
        <color rgb="FFFFEB84"/>
        <color rgb="FFFF0000"/>
      </colorScale>
    </cfRule>
  </conditionalFormatting>
  <dataValidations count="2">
    <dataValidation type="list" allowBlank="1" showInputMessage="1" showErrorMessage="1" sqref="C8 C9 C10" xr:uid="{BB9E4D89-37E6-49E1-B148-356BBFFE698F}">
      <formula1>"Ja,Nej"</formula1>
    </dataValidation>
    <dataValidation allowBlank="1" showInputMessage="1" showErrorMessage="1" sqref="C5" xr:uid="{2D7A711F-DD49-41E3-9F74-57EE661329A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D55E-DF03-884F-9F1E-506DA49DE9E1}">
  <dimension ref="B2:H14"/>
  <sheetViews>
    <sheetView topLeftCell="B1" workbookViewId="0">
      <selection activeCell="E24" sqref="E24"/>
    </sheetView>
  </sheetViews>
  <sheetFormatPr defaultColWidth="11" defaultRowHeight="15.75" x14ac:dyDescent="0.25"/>
  <cols>
    <col min="2" max="2" width="44.125" customWidth="1"/>
    <col min="4" max="4" width="16.375" customWidth="1"/>
    <col min="5" max="5" width="28.875" customWidth="1"/>
    <col min="7" max="7" width="12.125" customWidth="1"/>
    <col min="8" max="8" width="22.5" customWidth="1"/>
  </cols>
  <sheetData>
    <row r="2" spans="2:8" ht="16.5" thickBot="1" x14ac:dyDescent="0.3"/>
    <row r="3" spans="2:8" ht="20.25" thickBot="1" x14ac:dyDescent="0.35">
      <c r="B3" s="2" t="s">
        <v>10</v>
      </c>
      <c r="C3" s="10"/>
      <c r="D3" s="10"/>
      <c r="E3" s="6"/>
      <c r="G3" s="2" t="s">
        <v>11</v>
      </c>
      <c r="H3" s="3"/>
    </row>
    <row r="4" spans="2:8" ht="18.75" thickTop="1" thickBot="1" x14ac:dyDescent="0.35">
      <c r="B4" s="23" t="s">
        <v>1</v>
      </c>
      <c r="C4" s="25" t="s">
        <v>12</v>
      </c>
      <c r="D4" s="26" t="s">
        <v>13</v>
      </c>
      <c r="E4" s="27" t="s">
        <v>14</v>
      </c>
      <c r="G4" s="29" t="s">
        <v>15</v>
      </c>
      <c r="H4" s="28" t="s">
        <v>16</v>
      </c>
    </row>
    <row r="5" spans="2:8" ht="16.5" thickTop="1" x14ac:dyDescent="0.25">
      <c r="B5" s="4" t="s">
        <v>4</v>
      </c>
      <c r="C5" s="21">
        <v>5.4100000000000002E-2</v>
      </c>
      <c r="D5" s="20">
        <v>9.6308000000000007</v>
      </c>
      <c r="E5" s="22">
        <v>4.8250999999999999</v>
      </c>
      <c r="G5" s="32">
        <v>1</v>
      </c>
      <c r="H5" s="13">
        <v>9.4122000000000008E-3</v>
      </c>
    </row>
    <row r="6" spans="2:8" x14ac:dyDescent="0.25">
      <c r="B6" s="4" t="s">
        <v>35</v>
      </c>
      <c r="C6" s="17">
        <v>1.2200000000000001E-2</v>
      </c>
      <c r="D6" s="18">
        <v>0.4919</v>
      </c>
      <c r="E6" s="19">
        <v>1.0475000000000001</v>
      </c>
      <c r="G6" s="32">
        <v>2</v>
      </c>
      <c r="H6" s="13">
        <v>4.20653E-2</v>
      </c>
    </row>
    <row r="7" spans="2:8" x14ac:dyDescent="0.25">
      <c r="B7" s="4" t="s">
        <v>36</v>
      </c>
      <c r="C7" s="12">
        <v>4.7199999999999999E-2</v>
      </c>
      <c r="D7" s="11">
        <v>0.77239999999999998</v>
      </c>
      <c r="E7" s="13">
        <v>1.4455</v>
      </c>
      <c r="G7" s="32">
        <v>3</v>
      </c>
      <c r="H7" s="13">
        <v>6.4924300000000004E-2</v>
      </c>
    </row>
    <row r="8" spans="2:8" x14ac:dyDescent="0.25">
      <c r="B8" s="4" t="s">
        <v>37</v>
      </c>
      <c r="C8" s="12">
        <v>6.7999999999999996E-3</v>
      </c>
      <c r="D8" s="11">
        <v>1.2999999999999999E-2</v>
      </c>
      <c r="E8" s="13">
        <v>0.11310000000000001</v>
      </c>
      <c r="G8" s="32">
        <v>4</v>
      </c>
      <c r="H8" s="13">
        <v>8.7897699999999995E-2</v>
      </c>
    </row>
    <row r="9" spans="2:8" x14ac:dyDescent="0.25">
      <c r="B9" s="4" t="s">
        <v>38</v>
      </c>
      <c r="C9" s="12">
        <v>2.12E-2</v>
      </c>
      <c r="D9" s="11">
        <v>2.0799999999999999E-2</v>
      </c>
      <c r="E9" s="13">
        <v>0.14280000000000001</v>
      </c>
      <c r="G9" s="32">
        <v>5</v>
      </c>
      <c r="H9" s="13">
        <v>0.11032210000000001</v>
      </c>
    </row>
    <row r="10" spans="2:8" x14ac:dyDescent="0.25">
      <c r="B10" s="4" t="s">
        <v>39</v>
      </c>
      <c r="C10" s="12">
        <v>2.4500000000000001E-2</v>
      </c>
      <c r="D10" s="11">
        <v>6.1600000000000002E-2</v>
      </c>
      <c r="E10" s="13">
        <v>0.24030000000000001</v>
      </c>
      <c r="G10" s="32">
        <v>6</v>
      </c>
      <c r="H10" s="13">
        <v>0.13121389999999999</v>
      </c>
    </row>
    <row r="11" spans="2:8" x14ac:dyDescent="0.25">
      <c r="B11" s="4" t="s">
        <v>40</v>
      </c>
      <c r="C11" s="12">
        <v>1.1599999999999999E-2</v>
      </c>
      <c r="D11" s="11">
        <v>3.0599999999999999E-2</v>
      </c>
      <c r="E11" s="13">
        <v>0.17899999999999999</v>
      </c>
      <c r="G11" s="32">
        <v>7</v>
      </c>
      <c r="H11" s="13">
        <v>0.14500469999999999</v>
      </c>
    </row>
    <row r="12" spans="2:8" x14ac:dyDescent="0.25">
      <c r="B12" s="4" t="s">
        <v>41</v>
      </c>
      <c r="C12" s="12">
        <v>-2.0000000000000001E-4</v>
      </c>
      <c r="D12" s="11">
        <v>2.5100000000000001E-2</v>
      </c>
      <c r="E12" s="13">
        <v>0.1777</v>
      </c>
      <c r="G12" s="32">
        <v>8</v>
      </c>
      <c r="H12" s="13">
        <v>0.1863387</v>
      </c>
    </row>
    <row r="13" spans="2:8" ht="16.5" thickBot="1" x14ac:dyDescent="0.3">
      <c r="B13" s="5" t="s">
        <v>42</v>
      </c>
      <c r="C13" s="14">
        <v>9.4000000000000004E-3</v>
      </c>
      <c r="D13" s="15">
        <v>6.8000000000000005E-2</v>
      </c>
      <c r="E13" s="16">
        <v>0.33639999999999998</v>
      </c>
      <c r="G13" s="32">
        <v>9</v>
      </c>
      <c r="H13" s="13">
        <v>0.2367061</v>
      </c>
    </row>
    <row r="14" spans="2:8" ht="16.5" thickBot="1" x14ac:dyDescent="0.3">
      <c r="G14" s="33">
        <v>10</v>
      </c>
      <c r="H14" s="30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4A98-EC8B-0444-B505-B9199559A2DA}">
  <dimension ref="B2:C14"/>
  <sheetViews>
    <sheetView workbookViewId="0">
      <selection activeCell="C8" sqref="C8"/>
    </sheetView>
  </sheetViews>
  <sheetFormatPr defaultColWidth="11" defaultRowHeight="15.75" x14ac:dyDescent="0.25"/>
  <cols>
    <col min="3" max="3" width="12.5" bestFit="1" customWidth="1"/>
  </cols>
  <sheetData>
    <row r="2" spans="2:3" ht="16.5" thickBot="1" x14ac:dyDescent="0.3"/>
    <row r="3" spans="2:3" ht="20.25" thickBot="1" x14ac:dyDescent="0.35">
      <c r="B3" s="2" t="s">
        <v>18</v>
      </c>
      <c r="C3" s="3"/>
    </row>
    <row r="4" spans="2:3" ht="16.5" thickTop="1" x14ac:dyDescent="0.25">
      <c r="B4" s="31" t="s">
        <v>19</v>
      </c>
      <c r="C4" s="9">
        <v>0.11749999999999999</v>
      </c>
    </row>
    <row r="5" spans="2:3" x14ac:dyDescent="0.25">
      <c r="B5" s="31" t="s">
        <v>20</v>
      </c>
      <c r="C5" s="9">
        <f>'Parametre og grænser'!C5 * (Forside!C5 - 'Parametre og grænser'!D5) / 'Parametre og grænser'!E5</f>
        <v>9.3837168141592917E-2</v>
      </c>
    </row>
    <row r="6" spans="2:3" x14ac:dyDescent="0.25">
      <c r="B6" s="31" t="s">
        <v>21</v>
      </c>
      <c r="C6" s="9">
        <f>'Parametre og grænser'!C6 * (Forside!C6 - 'Parametre og grænser'!D6) / 'Parametre og grænser'!E6</f>
        <v>-5.7290501193317418E-3</v>
      </c>
    </row>
    <row r="7" spans="2:3" x14ac:dyDescent="0.25">
      <c r="B7" s="31" t="s">
        <v>22</v>
      </c>
      <c r="C7" s="9">
        <f>'Parametre og grænser'!C7 * (Forside!C7 - 'Parametre og grænser'!D7) / 'Parametre og grænser'!E7</f>
        <v>-2.5221224489795916E-2</v>
      </c>
    </row>
    <row r="8" spans="2:3" x14ac:dyDescent="0.25">
      <c r="B8" s="31" t="s">
        <v>23</v>
      </c>
      <c r="C8" s="9">
        <f>'Parametre og grænser'!C8 * (IF(Forside!C8="Ja",1,0) - 'Parametre og grænser'!D8) / 'Parametre og grænser'!E8</f>
        <v>-7.8160919540229878E-4</v>
      </c>
    </row>
    <row r="9" spans="2:3" x14ac:dyDescent="0.25">
      <c r="B9" s="31" t="s">
        <v>24</v>
      </c>
      <c r="C9" s="9">
        <f>'Parametre og grænser'!C9 * (IF(Forside!C9="Ja",1,0) - 'Parametre og grænser'!D9) / 'Parametre og grænser'!E9</f>
        <v>-3.0879551820728289E-3</v>
      </c>
    </row>
    <row r="10" spans="2:3" x14ac:dyDescent="0.25">
      <c r="B10" s="31" t="s">
        <v>25</v>
      </c>
      <c r="C10" s="9">
        <f>'Parametre og grænser'!C10 * (IF(Forside!C10="Ja",1,0) - 'Parametre og grænser'!D10) / 'Parametre og grænser'!E10</f>
        <v>-6.2804827299209323E-3</v>
      </c>
    </row>
    <row r="11" spans="2:3" x14ac:dyDescent="0.25">
      <c r="B11" s="31" t="s">
        <v>26</v>
      </c>
      <c r="C11" s="9">
        <f>'Parametre og grænser'!C11 * (Forside!C11 - 'Parametre og grænser'!D11) / 'Parametre og grænser'!E11</f>
        <v>-1.9830167597765362E-3</v>
      </c>
    </row>
    <row r="12" spans="2:3" x14ac:dyDescent="0.25">
      <c r="B12" s="31" t="s">
        <v>27</v>
      </c>
      <c r="C12" s="9">
        <f>'Parametre og grænser'!C12 * (Forside!C12 - 'Parametre og grænser'!D12) / 'Parametre og grænser'!E12</f>
        <v>2.8249859313449634E-5</v>
      </c>
    </row>
    <row r="13" spans="2:3" x14ac:dyDescent="0.25">
      <c r="B13" s="31" t="s">
        <v>28</v>
      </c>
      <c r="C13" s="9">
        <f>'Parametre og grænser'!C13 * (Forside!C13 - 'Parametre og grænser'!D13) / 'Parametre og grænser'!E13</f>
        <v>-1.9001189060642095E-3</v>
      </c>
    </row>
    <row r="14" spans="2:3" ht="16.5" thickBot="1" x14ac:dyDescent="0.3">
      <c r="B14" s="35" t="s">
        <v>29</v>
      </c>
      <c r="C14" s="36">
        <f>SUM(C5:C13)+C4</f>
        <v>0.16638196061854191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45FD5461BF74C8C0A008B4085DC1C" ma:contentTypeVersion="13" ma:contentTypeDescription="Create a new document." ma:contentTypeScope="" ma:versionID="5f9c5b34dab4c9de1dc82b7a7e2abbd3">
  <xsd:schema xmlns:xsd="http://www.w3.org/2001/XMLSchema" xmlns:xs="http://www.w3.org/2001/XMLSchema" xmlns:p="http://schemas.microsoft.com/office/2006/metadata/properties" xmlns:ns2="3b3af831-3fa5-4095-b9b1-104b279ad185" xmlns:ns3="feafb3ed-f355-4d40-bb7c-9aa71eb02e4d" targetNamespace="http://schemas.microsoft.com/office/2006/metadata/properties" ma:root="true" ma:fieldsID="26d17d8c6fd95da930315dda7db8aa97" ns2:_="" ns3:_="">
    <xsd:import namespace="3b3af831-3fa5-4095-b9b1-104b279ad185"/>
    <xsd:import namespace="feafb3ed-f355-4d40-bb7c-9aa71eb02e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af831-3fa5-4095-b9b1-104b279ad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fb3ed-f355-4d40-bb7c-9aa71eb02e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178f9be-f651-4f10-aaba-e35fc1f46932}" ma:internalName="TaxCatchAll" ma:showField="CatchAllData" ma:web="feafb3ed-f355-4d40-bb7c-9aa71eb02e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3af831-3fa5-4095-b9b1-104b279ad185">
      <Terms xmlns="http://schemas.microsoft.com/office/infopath/2007/PartnerControls"/>
    </lcf76f155ced4ddcb4097134ff3c332f>
    <TaxCatchAll xmlns="feafb3ed-f355-4d40-bb7c-9aa71eb02e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89AAD6-5E04-4AA5-A743-C3AEBEFA29CA}"/>
</file>

<file path=customXml/itemProps2.xml><?xml version="1.0" encoding="utf-8"?>
<ds:datastoreItem xmlns:ds="http://schemas.openxmlformats.org/officeDocument/2006/customXml" ds:itemID="{B59BC67F-2965-4587-92D1-7DDC848F1E21}">
  <ds:schemaRefs>
    <ds:schemaRef ds:uri="http://schemas.microsoft.com/office/2006/metadata/properties"/>
    <ds:schemaRef ds:uri="http://schemas.microsoft.com/office/infopath/2007/PartnerControls"/>
    <ds:schemaRef ds:uri="3b3af831-3fa5-4095-b9b1-104b279ad185"/>
    <ds:schemaRef ds:uri="feafb3ed-f355-4d40-bb7c-9aa71eb02e4d"/>
  </ds:schemaRefs>
</ds:datastoreItem>
</file>

<file path=customXml/itemProps3.xml><?xml version="1.0" encoding="utf-8"?>
<ds:datastoreItem xmlns:ds="http://schemas.openxmlformats.org/officeDocument/2006/customXml" ds:itemID="{056D5B37-13ED-41B6-9E43-617CE939CC8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927f91-cda1-4696-af89-8c9f1ceffa91}" enabled="0" method="" siteId="{a3927f91-cda1-4696-af89-8c9f1ceff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Forside</vt:lpstr>
      <vt:lpstr>Parametre og grænser</vt:lpstr>
      <vt:lpstr>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 Krag Nørgaard</dc:creator>
  <cp:keywords/>
  <dc:description/>
  <cp:lastModifiedBy>Peter Wied Stenkilde</cp:lastModifiedBy>
  <cp:revision/>
  <dcterms:created xsi:type="dcterms:W3CDTF">2025-12-02T08:28:46Z</dcterms:created>
  <dcterms:modified xsi:type="dcterms:W3CDTF">2026-05-22T08:22:29Z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0x0101009A545FD5461BF74C8C0A008B4085DC1C</vt:lpwstr>
  </property>
  <property fmtid="{D5CDD505-2E9C-101B-9397-08002B2CF9AE}" pid="3" name="MediaServiceImageTags">
    <vt:lpwstr/>
  </property>
</Properties>
</file>